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<sst xmlns="http://schemas.openxmlformats.org/spreadsheetml/2006/main" count="464" uniqueCount="134">
  <si>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</si>
  <si>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</si>
  <si>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</si>
  <si>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</si>
  <si>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</si>
  <si>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</si>
  <si>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</si>
  <si>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</si>
  <si>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</si>
  <si>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</si>
  <si>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</si>
  <si>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</si>
  <si>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</si>
  <si>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</si>
  <si>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</si>
  <si>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</si>
  <si>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</si>
  <si>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</si>
  <si>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</si>
  <si>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</si>
  <si>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</si>
  <si>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</si>
  <si>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</si>
  <si>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</si>
  <si>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</si>
  <si>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</si>
  <si>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</si>
  <si>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</si>
  <si>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</si>
  <si>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</si>
  <si>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</si>
  <si>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</si>
  <si>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</si>
  <si>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</si>
  <si>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</si>
  <si>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</si>
  <si>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</si>
  <si>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</si>
  <si>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</si>
  <si>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</si>
  <si>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</si>
  <si>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</si>
  <si>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</si>
  <si>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</si>
  <si>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</si>
  <si>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</si>
  <si>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</si>
  <si>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</si>
  <si>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</si>
  <si>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</si>
  <si>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</si>
  <si>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</si>
  <si>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</si>
  <si>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</si>
  <si>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</si>
  <si>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</si>
  <si>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</si>
  <si>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</si>
  <si>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</si>
  <si>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</si>
  <si>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</si>
  <si>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</si>
  <si>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</si>
  <si>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</si>
  <si>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</si>
  <si>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</si>
  <si>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</si>
  <si>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</si>
  <si>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</si>
  <si>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</si>
  <si>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</si>
  <si>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</si>
  <si>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</si>
  <si>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</si>
  <si>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</si>
  <si>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</si>
  <si>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</si>
  <si>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</si>
  <si>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</si>
  <si>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</si>
  <si>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</si>
  <si>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</si>
  <si>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</si>
  <si>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</si>
  <si>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</si>
  <si>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</si>
  <si>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</si>
  <si>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</si>
  <si>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</si>
  <si>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</si>
  <si>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</si>
  <si>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</si>
  <si>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</si>
  <si>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</si>
  <si>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</si>
  <si>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</si>
  <si>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</si>
  <si>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</si>
  <si>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</si>
  <si>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</si>
  <si>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</si>
  <si>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</si>
  <si>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</si>
  <si>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</si>
  <si>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</si>
  <si>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</si>
  <si>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</si>
  <si>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</si>
  <si>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</si>
  <si>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</si>
  <si>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</si>
  <si>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</si>
  <si>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</si>
  <si>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</si>
  <si>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</si>
  <si>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</si>
  <si>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</si>
  <si>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</si>
  <si>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</si>
  <si>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</si>
  <si>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</si>
  <si>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</si>
  <si>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</si>
  <si>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</si>
  <si>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станом на 01.12.2018</t>
  </si>
  <si>
    <r>
      <t xml:space="preserve">станом на 01.12.2018р.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</si>
  <si>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2018 року</t>
  </si>
  <si>
    <t>Фактичні надходження (грудень)</t>
  </si>
  <si>
    <t>план на січень-грудень 2018р.</t>
  </si>
  <si>
    <t>станом на 28.12.2018</t>
  </si>
  <si>
    <r>
      <t xml:space="preserve">станом на 28.12.2018р.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</si>
  <si>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</t>
    </r>
    <r>
      <rPr>
        <b/>
        <sz val="12"/>
        <color indexed="10"/>
        <rFont val="Times New Roman"/>
        <family val="1"/>
      </rPr>
      <t>.12.2018р.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</si>
  <si>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28.12.2018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</si>
  <si>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28.12.2018р.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</si>
</sst>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4"/>
      <color indexed="8"/>
      <name val="Times New Roman"/>
      <family val="1"/>
    </font>
    <font>
      <sz val="6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62916846"/>
        <c:axId val="29380703"/>
      </c:lineChart>
      <c:catAx>
        <c:axId val="629168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80703"/>
        <c:crosses val="autoZero"/>
        <c:auto val="0"/>
        <c:lblOffset val="100"/>
        <c:tickLblSkip val="1"/>
        <c:noMultiLvlLbl val="0"/>
      </c:catAx>
      <c:valAx>
        <c:axId val="2938070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1684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15701800"/>
        <c:axId val="7098473"/>
      </c:lineChart>
      <c:catAx>
        <c:axId val="157018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98473"/>
        <c:crosses val="autoZero"/>
        <c:auto val="0"/>
        <c:lblOffset val="100"/>
        <c:tickLblSkip val="1"/>
        <c:noMultiLvlLbl val="0"/>
      </c:catAx>
      <c:valAx>
        <c:axId val="7098473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0180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63886258"/>
        <c:axId val="38105411"/>
      </c:lineChart>
      <c:catAx>
        <c:axId val="638862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05411"/>
        <c:crosses val="autoZero"/>
        <c:auto val="0"/>
        <c:lblOffset val="100"/>
        <c:tickLblSkip val="1"/>
        <c:noMultiLvlLbl val="0"/>
      </c:catAx>
      <c:valAx>
        <c:axId val="3810541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88625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7404380"/>
        <c:axId val="66639421"/>
      </c:lineChart>
      <c:catAx>
        <c:axId val="74043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39421"/>
        <c:crosses val="autoZero"/>
        <c:auto val="0"/>
        <c:lblOffset val="100"/>
        <c:tickLblSkip val="1"/>
        <c:noMultiLvlLbl val="0"/>
      </c:catAx>
      <c:valAx>
        <c:axId val="6663942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40438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28.12.2018</a:t>
            </a:r>
          </a:p>
        </c:rich>
      </c:tx>
      <c:layout>
        <c:manualLayout>
          <c:xMode val="factor"/>
          <c:yMode val="factor"/>
          <c:x val="0.063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2883878"/>
        <c:axId val="29083991"/>
      </c:bar3DChart>
      <c:catAx>
        <c:axId val="628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83991"/>
        <c:crosses val="autoZero"/>
        <c:auto val="1"/>
        <c:lblOffset val="100"/>
        <c:tickLblSkip val="1"/>
        <c:noMultiLvlLbl val="0"/>
      </c:catAx>
      <c:valAx>
        <c:axId val="29083991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83878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грудень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0429328"/>
        <c:axId val="6993041"/>
      </c:bar3D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993041"/>
        <c:crosses val="autoZero"/>
        <c:auto val="1"/>
        <c:lblOffset val="100"/>
        <c:tickLblSkip val="1"/>
        <c:noMultiLvlLbl val="0"/>
      </c:catAx>
      <c:valAx>
        <c:axId val="6993041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29328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3099736"/>
        <c:axId val="31026713"/>
      </c:lineChart>
      <c:catAx>
        <c:axId val="630997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26713"/>
        <c:crosses val="autoZero"/>
        <c:auto val="0"/>
        <c:lblOffset val="100"/>
        <c:tickLblSkip val="1"/>
        <c:noMultiLvlLbl val="0"/>
      </c:catAx>
      <c:valAx>
        <c:axId val="3102671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09973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0804962"/>
        <c:axId val="30135795"/>
      </c:lineChart>
      <c:catAx>
        <c:axId val="108049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35795"/>
        <c:crosses val="autoZero"/>
        <c:auto val="0"/>
        <c:lblOffset val="100"/>
        <c:tickLblSkip val="1"/>
        <c:noMultiLvlLbl val="0"/>
      </c:catAx>
      <c:valAx>
        <c:axId val="3013579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80496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786700"/>
        <c:axId val="25080301"/>
      </c:lineChart>
      <c:catAx>
        <c:axId val="27867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80301"/>
        <c:crosses val="autoZero"/>
        <c:auto val="0"/>
        <c:lblOffset val="100"/>
        <c:tickLblSkip val="1"/>
        <c:noMultiLvlLbl val="0"/>
      </c:catAx>
      <c:valAx>
        <c:axId val="2508030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867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4396118"/>
        <c:axId val="18238471"/>
      </c:lineChart>
      <c:catAx>
        <c:axId val="243961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38471"/>
        <c:crosses val="autoZero"/>
        <c:auto val="0"/>
        <c:lblOffset val="100"/>
        <c:tickLblSkip val="1"/>
        <c:noMultiLvlLbl val="0"/>
      </c:catAx>
      <c:valAx>
        <c:axId val="1823847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9611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9928512"/>
        <c:axId val="921153"/>
      </c:lineChart>
      <c:catAx>
        <c:axId val="299285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1153"/>
        <c:crosses val="autoZero"/>
        <c:auto val="0"/>
        <c:lblOffset val="100"/>
        <c:tickLblSkip val="1"/>
        <c:noMultiLvlLbl val="0"/>
      </c:catAx>
      <c:valAx>
        <c:axId val="92115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92851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8290378"/>
        <c:axId val="7504539"/>
      </c:lineChart>
      <c:catAx>
        <c:axId val="82903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04539"/>
        <c:crosses val="autoZero"/>
        <c:auto val="0"/>
        <c:lblOffset val="100"/>
        <c:tickLblSkip val="1"/>
        <c:noMultiLvlLbl val="0"/>
      </c:catAx>
      <c:valAx>
        <c:axId val="750453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29037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31988"/>
        <c:axId val="3887893"/>
      </c:lineChart>
      <c:catAx>
        <c:axId val="4319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7893"/>
        <c:crosses val="autoZero"/>
        <c:auto val="0"/>
        <c:lblOffset val="100"/>
        <c:tickLblSkip val="1"/>
        <c:noMultiLvlLbl val="0"/>
      </c:catAx>
      <c:valAx>
        <c:axId val="388789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19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34991038"/>
        <c:axId val="46483887"/>
      </c:lineChart>
      <c:catAx>
        <c:axId val="349910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83887"/>
        <c:crosses val="autoZero"/>
        <c:auto val="0"/>
        <c:lblOffset val="100"/>
        <c:tickLblSkip val="1"/>
        <c:noMultiLvlLbl val="0"/>
      </c:catAx>
      <c:valAx>
        <c:axId val="46483887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991038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123825</xdr:rowOff>
    </xdr:from>
    <xdr:to>
      <xdr:col>16</xdr:col>
      <xdr:colOff>123825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123825</xdr:rowOff>
    </xdr:from>
    <xdr:to>
      <xdr:col>16</xdr:col>
      <xdr:colOff>123825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23825" y="490537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28.12.2018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175 878,0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1 655 926,3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- 46 783,5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1 693 057,1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грудень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- 37 130,8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55">
        <v>0</v>
      </c>
      <c r="V25" s="156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43405</v>
      </c>
      <c r="S31" s="161">
        <v>581.24987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6" sqref="R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7098.0022727272735</v>
      </c>
      <c r="R4" s="94">
        <v>11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7098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7098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7098</v>
      </c>
      <c r="R7" s="71">
        <v>0</v>
      </c>
      <c r="S7" s="72">
        <v>0</v>
      </c>
      <c r="T7" s="73">
        <v>213.049</v>
      </c>
      <c r="U7" s="145">
        <v>0</v>
      </c>
      <c r="V7" s="146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7098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7098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7098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7098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7098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7098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7098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7098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7098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7098</v>
      </c>
      <c r="R17" s="69">
        <v>14.65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7098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7098</v>
      </c>
      <c r="R19" s="69">
        <v>0</v>
      </c>
      <c r="S19" s="65">
        <v>0.002</v>
      </c>
      <c r="T19" s="70">
        <v>0</v>
      </c>
      <c r="U19" s="143">
        <v>0</v>
      </c>
      <c r="V19" s="144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7098</v>
      </c>
      <c r="R20" s="69">
        <v>0</v>
      </c>
      <c r="S20" s="65">
        <v>0</v>
      </c>
      <c r="T20" s="70">
        <v>4.1</v>
      </c>
      <c r="U20" s="143">
        <v>0</v>
      </c>
      <c r="V20" s="144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7098</v>
      </c>
      <c r="R21" s="102">
        <v>0</v>
      </c>
      <c r="S21" s="103">
        <v>0</v>
      </c>
      <c r="T21" s="104">
        <v>9.1</v>
      </c>
      <c r="U21" s="143">
        <v>0</v>
      </c>
      <c r="V21" s="144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7098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7098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>
        <v>9860.3</v>
      </c>
      <c r="C24" s="70">
        <v>1966.1</v>
      </c>
      <c r="D24" s="106">
        <v>1544.7</v>
      </c>
      <c r="E24" s="106">
        <f t="shared" si="0"/>
        <v>421.39999999999986</v>
      </c>
      <c r="F24" s="78">
        <v>23.7</v>
      </c>
      <c r="G24" s="65">
        <v>2023.9</v>
      </c>
      <c r="H24" s="65">
        <v>275.2</v>
      </c>
      <c r="I24" s="78">
        <v>12.1</v>
      </c>
      <c r="J24" s="78">
        <v>24.3</v>
      </c>
      <c r="K24" s="78">
        <v>0</v>
      </c>
      <c r="L24" s="78">
        <v>0</v>
      </c>
      <c r="M24" s="65">
        <f t="shared" si="1"/>
        <v>104.2000000000002</v>
      </c>
      <c r="N24" s="65">
        <v>14289.8</v>
      </c>
      <c r="O24" s="65">
        <v>10500</v>
      </c>
      <c r="P24" s="3">
        <f t="shared" si="2"/>
        <v>1.3609333333333333</v>
      </c>
      <c r="Q24" s="2">
        <v>7098</v>
      </c>
      <c r="R24" s="102">
        <v>0</v>
      </c>
      <c r="S24" s="103">
        <v>0</v>
      </c>
      <c r="T24" s="104">
        <v>0</v>
      </c>
      <c r="U24" s="168">
        <v>0</v>
      </c>
      <c r="V24" s="168"/>
      <c r="W24" s="126">
        <v>0</v>
      </c>
      <c r="X24" s="68">
        <f t="shared" si="3"/>
        <v>0</v>
      </c>
    </row>
    <row r="25" spans="1:24" ht="13.5" thickBot="1">
      <c r="A25" s="10">
        <v>43434</v>
      </c>
      <c r="B25" s="65">
        <v>11138.6</v>
      </c>
      <c r="C25" s="74">
        <v>761.8</v>
      </c>
      <c r="D25" s="106">
        <v>294.9</v>
      </c>
      <c r="E25" s="106">
        <f t="shared" si="0"/>
        <v>466.9</v>
      </c>
      <c r="F25" s="78">
        <v>7.6</v>
      </c>
      <c r="G25" s="65">
        <v>3081</v>
      </c>
      <c r="H25" s="65">
        <v>410.6</v>
      </c>
      <c r="I25" s="78">
        <v>129.4</v>
      </c>
      <c r="J25" s="78">
        <v>25.5</v>
      </c>
      <c r="K25" s="78">
        <v>0</v>
      </c>
      <c r="L25" s="78">
        <v>0</v>
      </c>
      <c r="M25" s="65">
        <f t="shared" si="1"/>
        <v>69.79999999999879</v>
      </c>
      <c r="N25" s="65">
        <v>15624.3</v>
      </c>
      <c r="O25" s="65">
        <v>16100</v>
      </c>
      <c r="P25" s="3">
        <f t="shared" si="2"/>
        <v>0.9704534161490683</v>
      </c>
      <c r="Q25" s="2">
        <v>7098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89267.90000000001</v>
      </c>
      <c r="C26" s="85">
        <f t="shared" si="4"/>
        <v>11826.95</v>
      </c>
      <c r="D26" s="107">
        <f t="shared" si="4"/>
        <v>4948.65</v>
      </c>
      <c r="E26" s="107">
        <f t="shared" si="4"/>
        <v>6878.299999999999</v>
      </c>
      <c r="F26" s="85">
        <f t="shared" si="4"/>
        <v>522.8000000000001</v>
      </c>
      <c r="G26" s="85">
        <f t="shared" si="4"/>
        <v>14134</v>
      </c>
      <c r="H26" s="85">
        <f t="shared" si="4"/>
        <v>35068.44999999999</v>
      </c>
      <c r="I26" s="85">
        <f t="shared" si="4"/>
        <v>1488.6</v>
      </c>
      <c r="J26" s="85">
        <f t="shared" si="4"/>
        <v>461.4</v>
      </c>
      <c r="K26" s="85">
        <f t="shared" si="4"/>
        <v>589.5</v>
      </c>
      <c r="L26" s="85">
        <f t="shared" si="4"/>
        <v>1807.5</v>
      </c>
      <c r="M26" s="84">
        <f t="shared" si="4"/>
        <v>988.9499999999964</v>
      </c>
      <c r="N26" s="84">
        <f t="shared" si="4"/>
        <v>156156.05000000002</v>
      </c>
      <c r="O26" s="84">
        <f t="shared" si="4"/>
        <v>149500</v>
      </c>
      <c r="P26" s="86">
        <f>N26/O26</f>
        <v>1.0445220735785954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43435</v>
      </c>
      <c r="S31" s="161">
        <v>35.16241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43435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130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43437</v>
      </c>
      <c r="B4" s="65">
        <v>1085.1</v>
      </c>
      <c r="C4" s="79">
        <v>346.3</v>
      </c>
      <c r="D4" s="106">
        <v>6.6</v>
      </c>
      <c r="E4" s="106">
        <f aca="true" t="shared" si="0" ref="E4:E23">C4-D4</f>
        <v>339.7</v>
      </c>
      <c r="F4" s="65">
        <v>10.1</v>
      </c>
      <c r="G4" s="65">
        <v>163.2</v>
      </c>
      <c r="H4" s="67">
        <v>599.7</v>
      </c>
      <c r="I4" s="65">
        <v>40</v>
      </c>
      <c r="J4" s="78">
        <v>13.3</v>
      </c>
      <c r="K4" s="78">
        <v>0</v>
      </c>
      <c r="L4" s="65">
        <v>1639.3</v>
      </c>
      <c r="M4" s="65">
        <f aca="true" t="shared" si="1" ref="M4:M23">N4-B4-C4-F4-G4-H4-I4-J4-K4-L4</f>
        <v>17.80000000000041</v>
      </c>
      <c r="N4" s="65">
        <v>3914.8</v>
      </c>
      <c r="O4" s="65">
        <v>4000</v>
      </c>
      <c r="P4" s="3">
        <f aca="true" t="shared" si="2" ref="P4:P23">N4/O4</f>
        <v>0.9787</v>
      </c>
      <c r="Q4" s="2">
        <f>AVERAGE(N4:N23)</f>
        <v>7171.915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43438</v>
      </c>
      <c r="B5" s="65">
        <v>2571.2</v>
      </c>
      <c r="C5" s="79">
        <v>332.4</v>
      </c>
      <c r="D5" s="106">
        <v>18.2</v>
      </c>
      <c r="E5" s="106">
        <f t="shared" si="0"/>
        <v>314.2</v>
      </c>
      <c r="F5" s="65">
        <v>13.3</v>
      </c>
      <c r="G5" s="65">
        <v>302.1</v>
      </c>
      <c r="H5" s="65">
        <v>746.9</v>
      </c>
      <c r="I5" s="78">
        <v>92.1</v>
      </c>
      <c r="J5" s="78">
        <v>68.3</v>
      </c>
      <c r="K5" s="78">
        <v>0</v>
      </c>
      <c r="L5" s="65">
        <v>0</v>
      </c>
      <c r="M5" s="65">
        <f t="shared" si="1"/>
        <v>41.00000000000033</v>
      </c>
      <c r="N5" s="65">
        <v>4167.3</v>
      </c>
      <c r="O5" s="65">
        <v>3000</v>
      </c>
      <c r="P5" s="3">
        <f t="shared" si="2"/>
        <v>1.3891</v>
      </c>
      <c r="Q5" s="2">
        <v>7171.9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43439</v>
      </c>
      <c r="B6" s="65">
        <v>2888.8</v>
      </c>
      <c r="C6" s="79">
        <v>154.2</v>
      </c>
      <c r="D6" s="106">
        <v>10.8</v>
      </c>
      <c r="E6" s="106">
        <f t="shared" si="0"/>
        <v>143.39999999999998</v>
      </c>
      <c r="F6" s="72">
        <v>25.5</v>
      </c>
      <c r="G6" s="65">
        <v>163.1</v>
      </c>
      <c r="H6" s="80">
        <v>746.1</v>
      </c>
      <c r="I6" s="78">
        <v>34.9</v>
      </c>
      <c r="J6" s="78">
        <v>19</v>
      </c>
      <c r="K6" s="78">
        <v>630.7</v>
      </c>
      <c r="L6" s="78">
        <v>0</v>
      </c>
      <c r="M6" s="65">
        <f t="shared" si="1"/>
        <v>35.55000000000018</v>
      </c>
      <c r="N6" s="65">
        <v>4697.85</v>
      </c>
      <c r="O6" s="65">
        <v>3800</v>
      </c>
      <c r="P6" s="3">
        <f t="shared" si="2"/>
        <v>1.2362763157894738</v>
      </c>
      <c r="Q6" s="2">
        <v>7171.9</v>
      </c>
      <c r="R6" s="69">
        <v>11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3">R6+S6+U6+T6+V6+W6</f>
        <v>11</v>
      </c>
    </row>
    <row r="7" spans="1:24" ht="12.75">
      <c r="A7" s="10">
        <v>43440</v>
      </c>
      <c r="B7" s="77">
        <v>4156.2</v>
      </c>
      <c r="C7" s="79">
        <v>157.8</v>
      </c>
      <c r="D7" s="106">
        <v>5.1</v>
      </c>
      <c r="E7" s="106">
        <f t="shared" si="0"/>
        <v>152.70000000000002</v>
      </c>
      <c r="F7" s="65">
        <v>17.3</v>
      </c>
      <c r="G7" s="65">
        <v>455.7</v>
      </c>
      <c r="H7" s="79">
        <v>1333.2</v>
      </c>
      <c r="I7" s="78">
        <v>73.2</v>
      </c>
      <c r="J7" s="78">
        <v>29.4</v>
      </c>
      <c r="K7" s="78">
        <v>0</v>
      </c>
      <c r="L7" s="78">
        <v>0</v>
      </c>
      <c r="M7" s="65">
        <f t="shared" si="1"/>
        <v>30.20000000000018</v>
      </c>
      <c r="N7" s="65">
        <v>6253</v>
      </c>
      <c r="O7" s="65">
        <v>7500</v>
      </c>
      <c r="P7" s="3">
        <f t="shared" si="2"/>
        <v>0.8337333333333333</v>
      </c>
      <c r="Q7" s="2">
        <v>7171.9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43441</v>
      </c>
      <c r="B8" s="65">
        <v>12677.2</v>
      </c>
      <c r="C8" s="70">
        <v>138.8</v>
      </c>
      <c r="D8" s="106">
        <v>22.9</v>
      </c>
      <c r="E8" s="106">
        <f t="shared" si="0"/>
        <v>115.9</v>
      </c>
      <c r="F8" s="78">
        <v>11.7</v>
      </c>
      <c r="G8" s="78">
        <v>118.6</v>
      </c>
      <c r="H8" s="65">
        <v>427.6</v>
      </c>
      <c r="I8" s="78">
        <v>74</v>
      </c>
      <c r="J8" s="78">
        <v>75.6</v>
      </c>
      <c r="K8" s="78">
        <v>0</v>
      </c>
      <c r="L8" s="78">
        <v>0</v>
      </c>
      <c r="M8" s="65">
        <f t="shared" si="1"/>
        <v>23.599999999999596</v>
      </c>
      <c r="N8" s="65">
        <v>13547.1</v>
      </c>
      <c r="O8" s="65">
        <v>8900</v>
      </c>
      <c r="P8" s="3">
        <f t="shared" si="2"/>
        <v>1.5221460674157303</v>
      </c>
      <c r="Q8" s="2">
        <v>7171.9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43444</v>
      </c>
      <c r="B9" s="65">
        <v>1531.2</v>
      </c>
      <c r="C9" s="70">
        <v>396.3</v>
      </c>
      <c r="D9" s="106">
        <v>109.9</v>
      </c>
      <c r="E9" s="106">
        <f t="shared" si="0"/>
        <v>286.4</v>
      </c>
      <c r="F9" s="78">
        <v>8.7</v>
      </c>
      <c r="G9" s="82">
        <v>243.2</v>
      </c>
      <c r="H9" s="65">
        <v>389.9</v>
      </c>
      <c r="I9" s="78">
        <v>52.6</v>
      </c>
      <c r="J9" s="78">
        <v>62.7</v>
      </c>
      <c r="K9" s="78">
        <v>0</v>
      </c>
      <c r="L9" s="78">
        <v>0</v>
      </c>
      <c r="M9" s="65">
        <f t="shared" si="1"/>
        <v>13.539999999999807</v>
      </c>
      <c r="N9" s="65">
        <v>2698.14</v>
      </c>
      <c r="O9" s="65">
        <v>3500</v>
      </c>
      <c r="P9" s="3">
        <f t="shared" si="2"/>
        <v>0.7708971428571428</v>
      </c>
      <c r="Q9" s="2">
        <v>7171.9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43445</v>
      </c>
      <c r="B10" s="65">
        <v>1883.7</v>
      </c>
      <c r="C10" s="70">
        <v>452.4</v>
      </c>
      <c r="D10" s="106">
        <v>36</v>
      </c>
      <c r="E10" s="106">
        <f t="shared" si="0"/>
        <v>416.4</v>
      </c>
      <c r="F10" s="78">
        <v>7.7</v>
      </c>
      <c r="G10" s="78">
        <v>233.3</v>
      </c>
      <c r="H10" s="65">
        <v>313.4</v>
      </c>
      <c r="I10" s="78">
        <v>58.2</v>
      </c>
      <c r="J10" s="78">
        <v>24.8</v>
      </c>
      <c r="K10" s="78">
        <v>0</v>
      </c>
      <c r="L10" s="78">
        <v>0</v>
      </c>
      <c r="M10" s="65">
        <f t="shared" si="1"/>
        <v>44.19999999999976</v>
      </c>
      <c r="N10" s="65">
        <v>3017.7</v>
      </c>
      <c r="O10" s="72">
        <v>2800</v>
      </c>
      <c r="P10" s="3">
        <f t="shared" si="2"/>
        <v>1.07775</v>
      </c>
      <c r="Q10" s="2">
        <v>7171.9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43446</v>
      </c>
      <c r="B11" s="65">
        <v>1181</v>
      </c>
      <c r="C11" s="70">
        <v>220.8</v>
      </c>
      <c r="D11" s="106">
        <v>16.1</v>
      </c>
      <c r="E11" s="106">
        <f t="shared" si="0"/>
        <v>204.70000000000002</v>
      </c>
      <c r="F11" s="78">
        <v>7.5</v>
      </c>
      <c r="G11" s="78">
        <v>158.8</v>
      </c>
      <c r="H11" s="65">
        <v>425.2</v>
      </c>
      <c r="I11" s="78">
        <v>133.4</v>
      </c>
      <c r="J11" s="78">
        <v>16.4</v>
      </c>
      <c r="K11" s="78">
        <v>0</v>
      </c>
      <c r="L11" s="78">
        <v>0</v>
      </c>
      <c r="M11" s="65">
        <f t="shared" si="1"/>
        <v>-61.0999999999999</v>
      </c>
      <c r="N11" s="65">
        <v>2082</v>
      </c>
      <c r="O11" s="65">
        <v>3800</v>
      </c>
      <c r="P11" s="3">
        <f t="shared" si="2"/>
        <v>0.5478947368421052</v>
      </c>
      <c r="Q11" s="2">
        <v>7171.9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43447</v>
      </c>
      <c r="B12" s="77">
        <v>4826.5</v>
      </c>
      <c r="C12" s="70">
        <v>196.6</v>
      </c>
      <c r="D12" s="106">
        <v>25.6</v>
      </c>
      <c r="E12" s="106">
        <f t="shared" si="0"/>
        <v>171</v>
      </c>
      <c r="F12" s="78">
        <v>38.9</v>
      </c>
      <c r="G12" s="78">
        <v>914.8</v>
      </c>
      <c r="H12" s="65">
        <v>458.8</v>
      </c>
      <c r="I12" s="78">
        <v>11.7</v>
      </c>
      <c r="J12" s="78">
        <v>4.9</v>
      </c>
      <c r="K12" s="78">
        <v>0</v>
      </c>
      <c r="L12" s="78">
        <v>0</v>
      </c>
      <c r="M12" s="65">
        <f t="shared" si="1"/>
        <v>26.600000000000215</v>
      </c>
      <c r="N12" s="65">
        <v>6478.8</v>
      </c>
      <c r="O12" s="65">
        <v>5900</v>
      </c>
      <c r="P12" s="3">
        <f t="shared" si="2"/>
        <v>1.0981016949152542</v>
      </c>
      <c r="Q12" s="2">
        <v>7171.9</v>
      </c>
      <c r="R12" s="69">
        <v>0</v>
      </c>
      <c r="S12" s="65">
        <v>0</v>
      </c>
      <c r="T12" s="70">
        <v>0</v>
      </c>
      <c r="U12" s="143">
        <v>2</v>
      </c>
      <c r="V12" s="144"/>
      <c r="W12" s="122">
        <v>0</v>
      </c>
      <c r="X12" s="68">
        <f t="shared" si="3"/>
        <v>2</v>
      </c>
    </row>
    <row r="13" spans="1:24" ht="12.75">
      <c r="A13" s="10">
        <v>43448</v>
      </c>
      <c r="B13" s="65">
        <v>7876.7</v>
      </c>
      <c r="C13" s="70">
        <v>156.9</v>
      </c>
      <c r="D13" s="106">
        <v>9.7</v>
      </c>
      <c r="E13" s="106">
        <f t="shared" si="0"/>
        <v>147.20000000000002</v>
      </c>
      <c r="F13" s="78">
        <v>60.4</v>
      </c>
      <c r="G13" s="78">
        <v>357.7</v>
      </c>
      <c r="H13" s="65">
        <v>558.4</v>
      </c>
      <c r="I13" s="78">
        <v>148.7</v>
      </c>
      <c r="J13" s="78">
        <v>7.4</v>
      </c>
      <c r="K13" s="78">
        <v>0</v>
      </c>
      <c r="L13" s="78">
        <v>0</v>
      </c>
      <c r="M13" s="65">
        <f t="shared" si="1"/>
        <v>19.599999999999262</v>
      </c>
      <c r="N13" s="65">
        <v>9185.8</v>
      </c>
      <c r="O13" s="65">
        <v>15100</v>
      </c>
      <c r="P13" s="3">
        <f t="shared" si="2"/>
        <v>0.6083311258278146</v>
      </c>
      <c r="Q13" s="2">
        <v>7171.9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43451</v>
      </c>
      <c r="B14" s="65">
        <v>2010.9</v>
      </c>
      <c r="C14" s="70">
        <v>185.3</v>
      </c>
      <c r="D14" s="106">
        <v>24.2</v>
      </c>
      <c r="E14" s="106">
        <f t="shared" si="0"/>
        <v>161.10000000000002</v>
      </c>
      <c r="F14" s="78">
        <v>25.1</v>
      </c>
      <c r="G14" s="78">
        <v>342.8</v>
      </c>
      <c r="H14" s="65">
        <v>1039.4</v>
      </c>
      <c r="I14" s="78">
        <v>78</v>
      </c>
      <c r="J14" s="78">
        <v>4.5</v>
      </c>
      <c r="K14" s="78">
        <v>0</v>
      </c>
      <c r="L14" s="78">
        <v>0</v>
      </c>
      <c r="M14" s="65">
        <f t="shared" si="1"/>
        <v>22.5</v>
      </c>
      <c r="N14" s="65">
        <v>3708.5</v>
      </c>
      <c r="O14" s="65">
        <v>5600</v>
      </c>
      <c r="P14" s="3">
        <f t="shared" si="2"/>
        <v>0.6622321428571428</v>
      </c>
      <c r="Q14" s="2">
        <v>7171.9</v>
      </c>
      <c r="R14" s="69">
        <v>0</v>
      </c>
      <c r="S14" s="65">
        <v>0</v>
      </c>
      <c r="T14" s="74">
        <v>11.6</v>
      </c>
      <c r="U14" s="143">
        <v>0</v>
      </c>
      <c r="V14" s="144"/>
      <c r="W14" s="122">
        <v>0</v>
      </c>
      <c r="X14" s="68">
        <f t="shared" si="3"/>
        <v>11.6</v>
      </c>
    </row>
    <row r="15" spans="1:24" ht="12.75">
      <c r="A15" s="10">
        <v>43452</v>
      </c>
      <c r="B15" s="65">
        <v>2492.6</v>
      </c>
      <c r="C15" s="66">
        <v>579.5</v>
      </c>
      <c r="D15" s="106">
        <v>38.9</v>
      </c>
      <c r="E15" s="106">
        <f t="shared" si="0"/>
        <v>540.6</v>
      </c>
      <c r="F15" s="81">
        <v>21.2</v>
      </c>
      <c r="G15" s="81">
        <v>322.9</v>
      </c>
      <c r="H15" s="82">
        <v>837.7</v>
      </c>
      <c r="I15" s="81">
        <v>75.8</v>
      </c>
      <c r="J15" s="81">
        <v>13.2</v>
      </c>
      <c r="K15" s="81">
        <v>0</v>
      </c>
      <c r="L15" s="81">
        <v>0</v>
      </c>
      <c r="M15" s="65">
        <f t="shared" si="1"/>
        <v>28.499999999999662</v>
      </c>
      <c r="N15" s="65">
        <v>4371.4</v>
      </c>
      <c r="O15" s="72">
        <v>3500</v>
      </c>
      <c r="P15" s="3">
        <f>N15/O15</f>
        <v>1.2489714285714284</v>
      </c>
      <c r="Q15" s="2">
        <v>7171.9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43453</v>
      </c>
      <c r="B16" s="65">
        <v>3635.7</v>
      </c>
      <c r="C16" s="70">
        <v>223.6</v>
      </c>
      <c r="D16" s="106">
        <v>32.1</v>
      </c>
      <c r="E16" s="106">
        <f t="shared" si="0"/>
        <v>191.5</v>
      </c>
      <c r="F16" s="78">
        <v>39.7</v>
      </c>
      <c r="G16" s="78">
        <v>612.4</v>
      </c>
      <c r="H16" s="65">
        <v>948.3</v>
      </c>
      <c r="I16" s="78">
        <v>67.6</v>
      </c>
      <c r="J16" s="78">
        <v>62.4</v>
      </c>
      <c r="K16" s="78">
        <v>0</v>
      </c>
      <c r="L16" s="78">
        <v>0</v>
      </c>
      <c r="M16" s="65">
        <f t="shared" si="1"/>
        <v>26.540000000000198</v>
      </c>
      <c r="N16" s="65">
        <v>5616.24</v>
      </c>
      <c r="O16" s="72">
        <v>5900</v>
      </c>
      <c r="P16" s="3">
        <f t="shared" si="2"/>
        <v>0.9519050847457626</v>
      </c>
      <c r="Q16" s="2">
        <v>7171.9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43454</v>
      </c>
      <c r="B17" s="65">
        <v>4944.6</v>
      </c>
      <c r="C17" s="70">
        <v>323</v>
      </c>
      <c r="D17" s="106">
        <v>37.6</v>
      </c>
      <c r="E17" s="106">
        <f t="shared" si="0"/>
        <v>285.4</v>
      </c>
      <c r="F17" s="78">
        <v>50.3</v>
      </c>
      <c r="G17" s="78">
        <v>907.7</v>
      </c>
      <c r="H17" s="65">
        <v>461.95</v>
      </c>
      <c r="I17" s="78">
        <v>59</v>
      </c>
      <c r="J17" s="78">
        <v>26.8</v>
      </c>
      <c r="K17" s="78">
        <v>0</v>
      </c>
      <c r="L17" s="78">
        <v>1014</v>
      </c>
      <c r="M17" s="65">
        <f t="shared" si="1"/>
        <v>21.289999999999736</v>
      </c>
      <c r="N17" s="65">
        <v>7808.64</v>
      </c>
      <c r="O17" s="65">
        <v>10300</v>
      </c>
      <c r="P17" s="3">
        <f t="shared" si="2"/>
        <v>0.7581203883495146</v>
      </c>
      <c r="Q17" s="2">
        <v>7171.9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43455</v>
      </c>
      <c r="B18" s="65">
        <v>8503.4</v>
      </c>
      <c r="C18" s="70">
        <v>243.6</v>
      </c>
      <c r="D18" s="106">
        <v>37.8</v>
      </c>
      <c r="E18" s="106">
        <f t="shared" si="0"/>
        <v>205.8</v>
      </c>
      <c r="F18" s="78">
        <v>49</v>
      </c>
      <c r="G18" s="78">
        <v>1193.3</v>
      </c>
      <c r="H18" s="65">
        <v>1605.3</v>
      </c>
      <c r="I18" s="78">
        <v>44.3</v>
      </c>
      <c r="J18" s="78">
        <v>8.2</v>
      </c>
      <c r="K18" s="78">
        <v>0</v>
      </c>
      <c r="L18" s="78">
        <v>0</v>
      </c>
      <c r="M18" s="65">
        <f>N18-B18-C18-F18-G18-H18-I18-J18-K18-L18</f>
        <v>29.300000000000185</v>
      </c>
      <c r="N18" s="65">
        <v>11676.4</v>
      </c>
      <c r="O18" s="65">
        <v>10900</v>
      </c>
      <c r="P18" s="3">
        <f>N18/O18</f>
        <v>1.071229357798165</v>
      </c>
      <c r="Q18" s="2">
        <v>7171.9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43456</v>
      </c>
      <c r="B19" s="65">
        <v>8089.3</v>
      </c>
      <c r="C19" s="70">
        <v>416.3</v>
      </c>
      <c r="D19" s="106">
        <v>173</v>
      </c>
      <c r="E19" s="106">
        <f t="shared" si="0"/>
        <v>243.3</v>
      </c>
      <c r="F19" s="78">
        <v>29.5</v>
      </c>
      <c r="G19" s="78">
        <v>641.7</v>
      </c>
      <c r="H19" s="65">
        <v>238.6</v>
      </c>
      <c r="I19" s="78">
        <v>79</v>
      </c>
      <c r="J19" s="78">
        <v>19.1</v>
      </c>
      <c r="K19" s="78">
        <v>0</v>
      </c>
      <c r="L19" s="78">
        <v>0</v>
      </c>
      <c r="M19" s="65">
        <f>N19-B19-C19-F19-G19-H19-I19-J19-K19-L19</f>
        <v>12.999999999999822</v>
      </c>
      <c r="N19" s="65">
        <v>9526.5</v>
      </c>
      <c r="O19" s="65">
        <v>10300</v>
      </c>
      <c r="P19" s="3">
        <f t="shared" si="2"/>
        <v>0.9249029126213593</v>
      </c>
      <c r="Q19" s="2">
        <v>7171.9</v>
      </c>
      <c r="R19" s="69">
        <v>14.7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14.7</v>
      </c>
    </row>
    <row r="20" spans="1:24" ht="12.75">
      <c r="A20" s="10">
        <v>43460</v>
      </c>
      <c r="B20" s="65">
        <v>8869.2</v>
      </c>
      <c r="C20" s="70">
        <v>3014.2</v>
      </c>
      <c r="D20" s="106">
        <v>2834.9</v>
      </c>
      <c r="E20" s="106">
        <f t="shared" si="0"/>
        <v>179.29999999999973</v>
      </c>
      <c r="F20" s="78">
        <v>95</v>
      </c>
      <c r="G20" s="65">
        <v>2089.8</v>
      </c>
      <c r="H20" s="65">
        <v>846.6</v>
      </c>
      <c r="I20" s="78">
        <v>52</v>
      </c>
      <c r="J20" s="78">
        <v>49.7</v>
      </c>
      <c r="K20" s="78">
        <v>0</v>
      </c>
      <c r="L20" s="78">
        <v>0</v>
      </c>
      <c r="M20" s="65">
        <f t="shared" si="1"/>
        <v>20.199999999999974</v>
      </c>
      <c r="N20" s="65">
        <v>15036.7</v>
      </c>
      <c r="O20" s="65">
        <v>15600</v>
      </c>
      <c r="P20" s="3">
        <f t="shared" si="2"/>
        <v>0.9638910256410257</v>
      </c>
      <c r="Q20" s="2">
        <v>7171.9</v>
      </c>
      <c r="R20" s="69">
        <v>0</v>
      </c>
      <c r="S20" s="65">
        <v>0</v>
      </c>
      <c r="T20" s="70">
        <v>0.8</v>
      </c>
      <c r="U20" s="143">
        <v>2</v>
      </c>
      <c r="V20" s="144"/>
      <c r="W20" s="122">
        <v>0</v>
      </c>
      <c r="X20" s="68">
        <f t="shared" si="3"/>
        <v>2.8</v>
      </c>
    </row>
    <row r="21" spans="1:24" ht="12.75">
      <c r="A21" s="10">
        <v>43461</v>
      </c>
      <c r="B21" s="65">
        <v>11734.8</v>
      </c>
      <c r="C21" s="70">
        <v>2046.2</v>
      </c>
      <c r="D21" s="106">
        <v>957.5</v>
      </c>
      <c r="E21" s="106">
        <f t="shared" si="0"/>
        <v>1088.7</v>
      </c>
      <c r="F21" s="78">
        <v>89.1</v>
      </c>
      <c r="G21" s="65">
        <v>2115.5</v>
      </c>
      <c r="H21" s="65">
        <v>1154.8</v>
      </c>
      <c r="I21" s="78">
        <v>105.8</v>
      </c>
      <c r="J21" s="78">
        <v>101.1</v>
      </c>
      <c r="K21" s="78">
        <v>0</v>
      </c>
      <c r="L21" s="78">
        <v>0</v>
      </c>
      <c r="M21" s="65">
        <f t="shared" si="1"/>
        <v>-2039.6999999999987</v>
      </c>
      <c r="N21" s="65">
        <v>15307.6</v>
      </c>
      <c r="O21" s="65">
        <v>21000</v>
      </c>
      <c r="P21" s="3">
        <f t="shared" si="2"/>
        <v>0.7289333333333333</v>
      </c>
      <c r="Q21" s="2">
        <v>7171.9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43462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19000</v>
      </c>
      <c r="P22" s="3">
        <f t="shared" si="2"/>
        <v>0</v>
      </c>
      <c r="Q22" s="2">
        <v>7171.9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3.5" thickBot="1">
      <c r="A23" s="10">
        <v>43463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</v>
      </c>
      <c r="P23" s="3">
        <f t="shared" si="2"/>
        <v>0</v>
      </c>
      <c r="Q23" s="2">
        <v>7171.9</v>
      </c>
      <c r="R23" s="98"/>
      <c r="S23" s="99"/>
      <c r="T23" s="100"/>
      <c r="U23" s="155"/>
      <c r="V23" s="156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90958.09999999999</v>
      </c>
      <c r="C24" s="85">
        <f t="shared" si="4"/>
        <v>9584.2</v>
      </c>
      <c r="D24" s="107">
        <f t="shared" si="4"/>
        <v>4396.9</v>
      </c>
      <c r="E24" s="107">
        <f t="shared" si="4"/>
        <v>5187.3</v>
      </c>
      <c r="F24" s="85">
        <f t="shared" si="4"/>
        <v>600</v>
      </c>
      <c r="G24" s="85">
        <f t="shared" si="4"/>
        <v>11336.599999999999</v>
      </c>
      <c r="H24" s="85">
        <f t="shared" si="4"/>
        <v>13131.849999999999</v>
      </c>
      <c r="I24" s="85">
        <f t="shared" si="4"/>
        <v>1280.3</v>
      </c>
      <c r="J24" s="85">
        <f t="shared" si="4"/>
        <v>606.8</v>
      </c>
      <c r="K24" s="85">
        <f t="shared" si="4"/>
        <v>630.7</v>
      </c>
      <c r="L24" s="85">
        <f t="shared" si="4"/>
        <v>2653.3</v>
      </c>
      <c r="M24" s="84">
        <f t="shared" si="4"/>
        <v>-1687.3799999999992</v>
      </c>
      <c r="N24" s="84">
        <f t="shared" si="4"/>
        <v>129094.47</v>
      </c>
      <c r="O24" s="84">
        <f t="shared" si="4"/>
        <v>162200</v>
      </c>
      <c r="P24" s="86">
        <f>N24/O24</f>
        <v>0.7958968557336622</v>
      </c>
      <c r="Q24" s="2"/>
      <c r="R24" s="75">
        <f>SUM(R4:R23)</f>
        <v>25.7</v>
      </c>
      <c r="S24" s="75">
        <f>SUM(S4:S23)</f>
        <v>0</v>
      </c>
      <c r="T24" s="75">
        <f>SUM(T4:T23)</f>
        <v>12.4</v>
      </c>
      <c r="U24" s="157">
        <f>SUM(U4:U23)</f>
        <v>5</v>
      </c>
      <c r="V24" s="158"/>
      <c r="W24" s="119">
        <f>SUM(W4:W23)</f>
        <v>0</v>
      </c>
      <c r="X24" s="111">
        <f>R24+S24+U24+T24+V24+W24</f>
        <v>43.1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43462</v>
      </c>
      <c r="S29" s="161">
        <v>2584.87564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43462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22:V22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131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132</v>
      </c>
      <c r="P27" s="170"/>
    </row>
    <row r="28" spans="1:16" ht="30.75" customHeight="1">
      <c r="A28" s="183"/>
      <c r="B28" s="44" t="s">
        <v>128</v>
      </c>
      <c r="C28" s="22" t="s">
        <v>23</v>
      </c>
      <c r="D28" s="44" t="str">
        <f>B28</f>
        <v>план на січень-грудень 2018р.</v>
      </c>
      <c r="E28" s="22" t="str">
        <f>C28</f>
        <v>факт</v>
      </c>
      <c r="F28" s="43" t="str">
        <f>B28</f>
        <v>план на січень-грудень 2018р.</v>
      </c>
      <c r="G28" s="58" t="str">
        <f>C28</f>
        <v>факт</v>
      </c>
      <c r="H28" s="44" t="str">
        <f>B28</f>
        <v>план на січень-грудень 2018р.</v>
      </c>
      <c r="I28" s="22" t="str">
        <f>C28</f>
        <v>факт</v>
      </c>
      <c r="J28" s="43" t="str">
        <f>B28</f>
        <v>план на січень-грудень 2018р.</v>
      </c>
      <c r="K28" s="58" t="str">
        <f>C28</f>
        <v>факт</v>
      </c>
      <c r="L28" s="41" t="str">
        <f>D28</f>
        <v>план на січень-грудень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грудень!S39</f>
        <v>0</v>
      </c>
      <c r="B29" s="45">
        <v>108239.12883</v>
      </c>
      <c r="C29" s="45">
        <v>2103.7</v>
      </c>
      <c r="D29" s="45">
        <v>1597.1650000000009</v>
      </c>
      <c r="E29" s="45">
        <v>1597.17</v>
      </c>
      <c r="F29" s="45">
        <v>16464.06468</v>
      </c>
      <c r="G29" s="45">
        <v>14560.93</v>
      </c>
      <c r="H29" s="45">
        <v>24</v>
      </c>
      <c r="I29" s="45">
        <v>24</v>
      </c>
      <c r="J29" s="45">
        <v>0</v>
      </c>
      <c r="K29" s="45">
        <v>0</v>
      </c>
      <c r="L29" s="59">
        <f>H29+F29+D29+J29+B29</f>
        <v>126324.35851</v>
      </c>
      <c r="M29" s="46">
        <f>C29+E29+G29+I29+K29</f>
        <v>18285.8</v>
      </c>
      <c r="N29" s="47">
        <f>M29-L29</f>
        <v>-108038.55851</v>
      </c>
      <c r="O29" s="173">
        <f>грудень!S29</f>
        <v>2584.87564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1006720.1</v>
      </c>
      <c r="C48" s="28">
        <v>976095.95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197298.3</v>
      </c>
      <c r="C49" s="28">
        <v>185236.13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256650.8</v>
      </c>
      <c r="C50" s="28">
        <v>272394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28784</v>
      </c>
      <c r="C51" s="28">
        <v>32645.56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151728</v>
      </c>
      <c r="C52" s="28">
        <v>129642.57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6000</v>
      </c>
      <c r="C53" s="28">
        <v>7130.81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7000</v>
      </c>
      <c r="C54" s="28">
        <v>14452.31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38875.89999999991</v>
      </c>
      <c r="C55" s="12">
        <v>38328.95000000007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1693057.0999999999</v>
      </c>
      <c r="C56" s="9">
        <v>1655926.28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108239.12883</v>
      </c>
      <c r="C58" s="9">
        <f>C29</f>
        <v>2103.7</v>
      </c>
    </row>
    <row r="59" spans="1:3" ht="25.5">
      <c r="A59" s="76" t="s">
        <v>54</v>
      </c>
      <c r="B59" s="9">
        <f>D29</f>
        <v>1597.1650000000009</v>
      </c>
      <c r="C59" s="9">
        <f>E29</f>
        <v>1597.17</v>
      </c>
    </row>
    <row r="60" spans="1:3" ht="12.75">
      <c r="A60" s="76" t="s">
        <v>55</v>
      </c>
      <c r="B60" s="9">
        <f>F29</f>
        <v>16464.06468</v>
      </c>
      <c r="C60" s="9">
        <f>G29</f>
        <v>14560.93</v>
      </c>
    </row>
    <row r="61" spans="1:3" ht="25.5">
      <c r="A61" s="76" t="s">
        <v>56</v>
      </c>
      <c r="B61" s="9">
        <f>H29</f>
        <v>24</v>
      </c>
      <c r="C61" s="9">
        <f>I29</f>
        <v>24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9" sqref="C39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133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19" ht="12" hidden="1"/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2018-12-27T09:22:28Z</cp:lastPrinted>
  <dcterms:created xsi:type="dcterms:W3CDTF">2006-11-30T08:16:02Z</dcterms:created>
  <dcterms:modified xsi:type="dcterms:W3CDTF">2018-12-28T08:31:39Z</dcterms:modified>
  <cp:category/>
  <cp:version/>
  <cp:contentType/>
  <cp:contentStatus/>
</cp:coreProperties>
</file>